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Boletines-justicia 2024\Volumen II\cuadros-2024\"/>
    </mc:Choice>
  </mc:AlternateContent>
  <bookViews>
    <workbookView xWindow="0" yWindow="0" windowWidth="28800" windowHeight="10335"/>
  </bookViews>
  <sheets>
    <sheet name="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F31" i="1"/>
  <c r="C31" i="1"/>
  <c r="B31" i="1" s="1"/>
  <c r="I30" i="1"/>
  <c r="F30" i="1"/>
  <c r="C30" i="1"/>
  <c r="B30" i="1"/>
  <c r="I29" i="1"/>
  <c r="F29" i="1"/>
  <c r="C29" i="1"/>
  <c r="B29" i="1" s="1"/>
  <c r="I28" i="1"/>
  <c r="F28" i="1"/>
  <c r="C28" i="1"/>
  <c r="B28" i="1"/>
  <c r="I27" i="1"/>
  <c r="F27" i="1"/>
  <c r="C27" i="1"/>
  <c r="B27" i="1"/>
  <c r="I26" i="1"/>
  <c r="F26" i="1"/>
  <c r="C26" i="1"/>
  <c r="B26" i="1"/>
  <c r="I25" i="1"/>
  <c r="F25" i="1"/>
  <c r="C25" i="1"/>
  <c r="B25" i="1"/>
  <c r="I24" i="1"/>
  <c r="F24" i="1"/>
  <c r="C24" i="1"/>
  <c r="B24" i="1"/>
  <c r="I23" i="1"/>
  <c r="F23" i="1"/>
  <c r="C23" i="1"/>
  <c r="B23" i="1"/>
  <c r="I22" i="1"/>
  <c r="F22" i="1"/>
  <c r="C22" i="1"/>
  <c r="B22" i="1"/>
  <c r="I21" i="1"/>
  <c r="F21" i="1"/>
  <c r="C21" i="1"/>
  <c r="B21" i="1"/>
  <c r="I20" i="1"/>
  <c r="F20" i="1"/>
  <c r="C20" i="1"/>
  <c r="B20" i="1"/>
  <c r="I19" i="1"/>
  <c r="F19" i="1"/>
  <c r="C19" i="1"/>
  <c r="B19" i="1"/>
  <c r="I18" i="1"/>
  <c r="F18" i="1"/>
  <c r="C18" i="1"/>
  <c r="B18" i="1"/>
  <c r="I17" i="1"/>
  <c r="F17" i="1"/>
  <c r="C17" i="1"/>
  <c r="B17" i="1"/>
  <c r="I16" i="1"/>
  <c r="B16" i="1" s="1"/>
  <c r="F16" i="1"/>
  <c r="C16" i="1"/>
  <c r="I15" i="1"/>
  <c r="F15" i="1"/>
  <c r="C15" i="1"/>
  <c r="B15" i="1"/>
  <c r="I14" i="1"/>
  <c r="F14" i="1"/>
  <c r="C14" i="1"/>
  <c r="B14" i="1"/>
  <c r="I13" i="1"/>
  <c r="F13" i="1"/>
  <c r="B13" i="1" s="1"/>
  <c r="C13" i="1"/>
  <c r="I12" i="1"/>
  <c r="F12" i="1"/>
  <c r="C12" i="1"/>
  <c r="B12" i="1"/>
  <c r="I11" i="1"/>
  <c r="F11" i="1"/>
  <c r="C11" i="1"/>
  <c r="B11" i="1"/>
  <c r="R9" i="1"/>
  <c r="Q9" i="1"/>
  <c r="P9" i="1"/>
  <c r="O9" i="1"/>
  <c r="N9" i="1"/>
  <c r="M9" i="1"/>
  <c r="L9" i="1"/>
  <c r="K9" i="1"/>
  <c r="J9" i="1"/>
  <c r="H9" i="1"/>
  <c r="G9" i="1"/>
  <c r="E9" i="1"/>
  <c r="D9" i="1"/>
  <c r="C9" i="1" l="1"/>
  <c r="I9" i="1"/>
  <c r="F9" i="1"/>
  <c r="B9" i="1" l="1"/>
  <c r="C10" i="1" s="1"/>
  <c r="F10" i="1" l="1"/>
  <c r="B10" i="1" s="1"/>
  <c r="O10" i="1"/>
  <c r="E10" i="1"/>
  <c r="H10" i="1"/>
  <c r="K10" i="1"/>
  <c r="D10" i="1"/>
  <c r="L10" i="1"/>
  <c r="M10" i="1"/>
  <c r="P10" i="1"/>
  <c r="J10" i="1"/>
  <c r="Q10" i="1"/>
  <c r="N10" i="1"/>
  <c r="R10" i="1"/>
  <c r="G10" i="1"/>
  <c r="I10" i="1"/>
</calcChain>
</file>

<file path=xl/sharedStrings.xml><?xml version="1.0" encoding="utf-8"?>
<sst xmlns="http://schemas.openxmlformats.org/spreadsheetml/2006/main" count="164" uniqueCount="50">
  <si>
    <t xml:space="preserve">Cuadro 6. SINDICADOS EN LA REPÚBLICA, POR FALLO DEFINITIVO Y PROCEDIMIENTOS ALTERNOS DE SOLUCIÓN DEL </t>
  </si>
  <si>
    <t>CONFLICTO PENAL, SEGÚN TRIBUNAL SEDE DEL CASO, PROVINCIA Y COMARCA INDÍGENA: AÑO 2024</t>
  </si>
  <si>
    <t xml:space="preserve">Tribunal sede del caso, provincia y comarca indígena                                                                                                                                                                              </t>
  </si>
  <si>
    <t>Sindicados</t>
  </si>
  <si>
    <t>Total</t>
  </si>
  <si>
    <t>Sentencia</t>
  </si>
  <si>
    <t>Sobreseimiento</t>
  </si>
  <si>
    <t>No espe-cifi-cado</t>
  </si>
  <si>
    <t>Absolu-       toria</t>
  </si>
  <si>
    <t>Conde-natoria</t>
  </si>
  <si>
    <t>Provi-         sional</t>
  </si>
  <si>
    <t>Defini-           tivo</t>
  </si>
  <si>
    <t>Desesti-miento</t>
  </si>
  <si>
    <t>TOTAL</t>
  </si>
  <si>
    <t>Porcentaje (2)</t>
  </si>
  <si>
    <t xml:space="preserve">     Tribunales Superiores</t>
  </si>
  <si>
    <t>-</t>
  </si>
  <si>
    <t xml:space="preserve">     Juzgados de Circuito</t>
  </si>
  <si>
    <t xml:space="preserve">     Juzgados Municipales</t>
  </si>
  <si>
    <t xml:space="preserve">     Juzgados Liquidador</t>
  </si>
  <si>
    <t xml:space="preserve">     Juzgados de Garantías</t>
  </si>
  <si>
    <t xml:space="preserve">     Juicio Oral</t>
  </si>
  <si>
    <t xml:space="preserve">     Juzgados de Cumplimiento</t>
  </si>
  <si>
    <t xml:space="preserve">     Juzgados de Apelación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</si>
  <si>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</si>
  <si>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</si>
  <si>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</si>
  <si>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</si>
  <si>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</si>
  <si>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</si>
  <si>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</si>
  <si>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</si>
  <si>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</si>
  <si>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</si>
  <si>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</si>
  <si>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</si>
  <si>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</si>
  <si>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- Cantidad nula o cero.</t>
  </si>
  <si>
    <t>0.0 Cuando la cantidad es menor a la mitad de la unidad o fracción decimal adoptada, para la expresión del dato.</t>
  </si>
  <si>
    <t>Fuente: Juzgados penales, Órgano Judicial.</t>
  </si>
  <si>
    <t>(2) De existir diferencia entre el total y los parciales, se debe al redondeo.</t>
  </si>
  <si>
    <r>
      <t>(1) Procedimientos</t>
    </r>
    <r>
      <rPr>
        <sz val="10"/>
        <rFont val="Arial"/>
        <family val="2"/>
      </rPr>
      <t xml:space="preserve"> que se dan en el  Sistema Penal Acusatorio.</t>
    </r>
  </si>
  <si>
    <t>Acuerdo de pena</t>
  </si>
  <si>
    <t>Proce-dimiento simplifi-cado-inmediato</t>
  </si>
  <si>
    <t>Concilia-ción y mediación</t>
  </si>
  <si>
    <t>Criterios de oportuni-dad</t>
  </si>
  <si>
    <t>Suspensión del proceso sujeto a condiciones</t>
  </si>
  <si>
    <t>Prescrita la acción penal</t>
  </si>
  <si>
    <t>Otros autos</t>
  </si>
  <si>
    <t>Procedimientos  alternos  de solución del sonflicto penal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</si>
</sst>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#,##0;[Red]#,##0"/>
    <numFmt numFmtId="165" formatCode="0.0;[Red]0.0"/>
    <numFmt numFmtId="166" formatCode="0.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 applyBorder="1"/>
    <xf numFmtId="0" fontId="4" fillId="0" borderId="0" xfId="0" applyFont="1" applyFill="1"/>
    <xf numFmtId="164" fontId="4" fillId="0" borderId="5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5" xfId="0" applyFill="1" applyBorder="1"/>
    <xf numFmtId="0" fontId="1" fillId="0" borderId="0" xfId="0" applyFont="1" applyFill="1" applyAlignment="1">
      <alignment horizontal="center"/>
    </xf>
    <xf numFmtId="164" fontId="1" fillId="0" borderId="6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165" fontId="1" fillId="0" borderId="6" xfId="0" applyNumberFormat="1" applyFont="1" applyFill="1" applyBorder="1" applyAlignment="1">
      <alignment horizontal="right"/>
    </xf>
    <xf numFmtId="165" fontId="2" fillId="0" borderId="6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3" fontId="1" fillId="0" borderId="6" xfId="0" applyNumberFormat="1" applyFont="1" applyFill="1" applyBorder="1" applyAlignment="1">
      <alignment horizontal="right"/>
    </xf>
    <xf numFmtId="0" fontId="2" fillId="0" borderId="6" xfId="0" applyNumberFormat="1" applyFont="1" applyFill="1" applyBorder="1"/>
    <xf numFmtId="41" fontId="1" fillId="0" borderId="6" xfId="0" applyNumberFormat="1" applyFont="1" applyFill="1" applyBorder="1" applyAlignment="1">
      <alignment horizontal="left"/>
    </xf>
    <xf numFmtId="3" fontId="2" fillId="0" borderId="6" xfId="0" applyNumberFormat="1" applyFont="1" applyFill="1" applyBorder="1" applyAlignment="1">
      <alignment horizontal="right"/>
    </xf>
    <xf numFmtId="0" fontId="2" fillId="0" borderId="6" xfId="0" applyNumberFormat="1" applyFont="1" applyFill="1" applyBorder="1" applyAlignment="1">
      <alignment horizontal="right"/>
    </xf>
    <xf numFmtId="41" fontId="1" fillId="0" borderId="7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166" fontId="0" fillId="0" borderId="0" xfId="0" applyNumberFormat="1"/>
    <xf numFmtId="3" fontId="2" fillId="0" borderId="0" xfId="0" applyNumberFormat="1" applyFont="1" applyFill="1"/>
    <xf numFmtId="3" fontId="2" fillId="0" borderId="6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0" fontId="2" fillId="0" borderId="0" xfId="0" applyNumberFormat="1" applyFont="1" applyFill="1"/>
    <xf numFmtId="0" fontId="2" fillId="0" borderId="5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2" fillId="0" borderId="5" xfId="0" applyNumberFormat="1" applyFont="1" applyFill="1" applyBorder="1"/>
    <xf numFmtId="3" fontId="2" fillId="0" borderId="8" xfId="0" applyNumberFormat="1" applyFont="1" applyFill="1" applyBorder="1"/>
    <xf numFmtId="0" fontId="2" fillId="0" borderId="0" xfId="0" applyNumberFormat="1" applyFont="1" applyFill="1" applyAlignment="1">
      <alignment horizontal="right"/>
    </xf>
    <xf numFmtId="0" fontId="4" fillId="0" borderId="9" xfId="0" applyFont="1" applyFill="1" applyBorder="1"/>
    <xf numFmtId="3" fontId="4" fillId="0" borderId="10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164" fontId="4" fillId="0" borderId="11" xfId="0" applyNumberFormat="1" applyFont="1" applyFill="1" applyBorder="1"/>
    <xf numFmtId="0" fontId="0" fillId="0" borderId="0" xfId="0" applyFill="1"/>
    <xf numFmtId="0" fontId="4" fillId="0" borderId="0" xfId="0" applyFont="1" applyFill="1" applyBorder="1"/>
    <xf numFmtId="0" fontId="2" fillId="0" borderId="0" xfId="0" applyFont="1"/>
    <xf numFmtId="0" fontId="5" fillId="0" borderId="0" xfId="0" applyFont="1"/>
    <xf numFmtId="0" fontId="4" fillId="0" borderId="0" xfId="0" applyFont="1"/>
    <xf numFmtId="0" fontId="4" fillId="0" borderId="0" xfId="0" applyFont="1" applyBorder="1"/>
    <xf numFmtId="49" fontId="2" fillId="0" borderId="0" xfId="0" applyNumberFormat="1" applyFont="1"/>
    <xf numFmtId="49" fontId="2" fillId="0" borderId="0" xfId="0" applyNumberFormat="1" applyFont="1" applyFill="1"/>
    <xf numFmtId="0" fontId="0" fillId="0" borderId="0" xfId="0" applyBorder="1"/>
    <xf numFmtId="0" fontId="2" fillId="0" borderId="0" xfId="0" applyFont="1" applyFill="1" applyAlignment="1">
      <alignment horizontal="left"/>
    </xf>
    <xf numFmtId="0" fontId="6" fillId="0" borderId="0" xfId="0" applyFont="1" applyFill="1" applyBorder="1"/>
    <xf numFmtId="0" fontId="5" fillId="0" borderId="0" xfId="0" applyFont="1" applyFill="1"/>
    <xf numFmtId="0" fontId="2" fillId="0" borderId="0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abSelected="1" zoomScaleNormal="100" workbookViewId="0">
      <selection sqref="A1:R1"/>
    </sheetView>
  </sheetViews>
  <sheetFormatPr baseColWidth="10" defaultRowHeight="15" x14ac:dyDescent="0.25"/>
  <cols>
    <col min="1" max="1" width="26.7109375" customWidth="1"/>
    <col min="2" max="2" width="9.7109375" customWidth="1"/>
    <col min="3" max="3" width="9" customWidth="1"/>
    <col min="4" max="4" width="8.28515625" customWidth="1"/>
    <col min="5" max="5" width="8.140625" customWidth="1"/>
    <col min="6" max="6" width="7.7109375" style="39" customWidth="1"/>
    <col min="7" max="7" width="6.7109375" customWidth="1"/>
    <col min="8" max="8" width="7.7109375" customWidth="1"/>
    <col min="9" max="9" width="8" style="39" customWidth="1"/>
    <col min="10" max="10" width="9.85546875" customWidth="1"/>
    <col min="11" max="11" width="10.140625" customWidth="1"/>
    <col min="12" max="12" width="8.140625" customWidth="1"/>
    <col min="13" max="13" width="10.140625" customWidth="1"/>
    <col min="14" max="14" width="9.7109375" customWidth="1"/>
    <col min="15" max="15" width="12.85546875" customWidth="1"/>
    <col min="16" max="16" width="9.7109375" style="39" customWidth="1"/>
    <col min="17" max="17" width="7.42578125" customWidth="1"/>
    <col min="18" max="18" width="6.28515625" style="47" customWidth="1"/>
    <col min="20" max="21" width="9.7109375" customWidth="1"/>
  </cols>
  <sheetData>
    <row r="1" spans="1:20" ht="17.2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20" ht="16.5" customHeight="1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20" ht="18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0" ht="36.75" customHeight="1" x14ac:dyDescent="0.25">
      <c r="A4" s="54" t="s">
        <v>2</v>
      </c>
      <c r="B4" s="55" t="s">
        <v>3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</row>
    <row r="5" spans="1:20" ht="41.25" customHeight="1" x14ac:dyDescent="0.25">
      <c r="A5" s="52"/>
      <c r="B5" s="57" t="s">
        <v>4</v>
      </c>
      <c r="C5" s="57" t="s">
        <v>5</v>
      </c>
      <c r="D5" s="57"/>
      <c r="E5" s="57"/>
      <c r="F5" s="57" t="s">
        <v>6</v>
      </c>
      <c r="G5" s="57"/>
      <c r="H5" s="57"/>
      <c r="I5" s="52" t="s">
        <v>49</v>
      </c>
      <c r="J5" s="52"/>
      <c r="K5" s="52"/>
      <c r="L5" s="52"/>
      <c r="M5" s="52"/>
      <c r="N5" s="52"/>
      <c r="O5" s="52"/>
      <c r="P5" s="52"/>
      <c r="Q5" s="52" t="s">
        <v>48</v>
      </c>
      <c r="R5" s="58" t="s">
        <v>7</v>
      </c>
    </row>
    <row r="6" spans="1:20" ht="36.75" customHeight="1" x14ac:dyDescent="0.25">
      <c r="A6" s="52"/>
      <c r="B6" s="57"/>
      <c r="C6" s="57" t="s">
        <v>4</v>
      </c>
      <c r="D6" s="52" t="s">
        <v>8</v>
      </c>
      <c r="E6" s="52" t="s">
        <v>9</v>
      </c>
      <c r="F6" s="52" t="s">
        <v>4</v>
      </c>
      <c r="G6" s="52" t="s">
        <v>10</v>
      </c>
      <c r="H6" s="52" t="s">
        <v>11</v>
      </c>
      <c r="I6" s="52" t="s">
        <v>4</v>
      </c>
      <c r="J6" s="52" t="s">
        <v>42</v>
      </c>
      <c r="K6" s="52" t="s">
        <v>43</v>
      </c>
      <c r="L6" s="52" t="s">
        <v>12</v>
      </c>
      <c r="M6" s="52" t="s">
        <v>44</v>
      </c>
      <c r="N6" s="52" t="s">
        <v>45</v>
      </c>
      <c r="O6" s="52" t="s">
        <v>46</v>
      </c>
      <c r="P6" s="52" t="s">
        <v>47</v>
      </c>
      <c r="Q6" s="52"/>
      <c r="R6" s="58"/>
    </row>
    <row r="7" spans="1:20" ht="105.75" customHeight="1" x14ac:dyDescent="0.25">
      <c r="A7" s="52"/>
      <c r="B7" s="57"/>
      <c r="C7" s="57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8"/>
    </row>
    <row r="8" spans="1:20" ht="24.95" customHeight="1" x14ac:dyDescent="0.25">
      <c r="A8" s="2"/>
      <c r="B8" s="3"/>
      <c r="C8" s="4"/>
      <c r="D8" s="4"/>
      <c r="E8" s="5"/>
      <c r="F8" s="4"/>
      <c r="G8" s="4"/>
      <c r="H8" s="5"/>
      <c r="I8" s="4"/>
      <c r="J8" s="4"/>
      <c r="K8" s="4"/>
      <c r="L8" s="4"/>
      <c r="M8" s="4"/>
      <c r="N8" s="4"/>
      <c r="O8" s="4"/>
      <c r="P8" s="4"/>
      <c r="Q8" s="4"/>
      <c r="R8" s="6"/>
    </row>
    <row r="9" spans="1:20" ht="34.5" customHeight="1" x14ac:dyDescent="0.25">
      <c r="A9" s="7" t="s">
        <v>13</v>
      </c>
      <c r="B9" s="8">
        <f>+C9+F9+I9+Q9+R9</f>
        <v>14238</v>
      </c>
      <c r="C9" s="8">
        <f>SUM(D9:E9)</f>
        <v>9150</v>
      </c>
      <c r="D9" s="8">
        <f>SUM(D19,D20,D21,D22,D23,D24,D25,D26,D27,D28,D29,D30,D31)</f>
        <v>436</v>
      </c>
      <c r="E9" s="8">
        <f>SUM(E19,E20,E21,E22,E23,E24,E25,E26,E27,E28,E29,E30,E31)</f>
        <v>8714</v>
      </c>
      <c r="F9" s="8">
        <f>SUM(G9:H9)</f>
        <v>561</v>
      </c>
      <c r="G9" s="8">
        <f>SUM(G19,G20,G21,G22,G23,G24,G25,G26,G27,G28,G29,G30,G31)</f>
        <v>111</v>
      </c>
      <c r="H9" s="8">
        <f>SUM(H19,H20,H21,H22,H23,H24,H25,H26,H27,H28,H29,H30,H31)</f>
        <v>450</v>
      </c>
      <c r="I9" s="9">
        <f>SUM(J9:P9)</f>
        <v>1408</v>
      </c>
      <c r="J9" s="8">
        <f>SUM(J19,J20,J21,J22,J23,J24,J25,J26,J27,J28,J29,J30,J31)</f>
        <v>62</v>
      </c>
      <c r="K9" s="8">
        <f>SUM(K19,K20,K21,K22,K23,K24,K25,K26,K27,K28,K29,K30,K31)</f>
        <v>1</v>
      </c>
      <c r="L9" s="9">
        <f t="shared" ref="L9:R9" si="0">SUM(L19,L20,L21,L22,L23,L24,L25,L26,L27,L28,L29,L30,L31)</f>
        <v>717</v>
      </c>
      <c r="M9" s="9">
        <f t="shared" si="0"/>
        <v>48</v>
      </c>
      <c r="N9" s="9">
        <f t="shared" si="0"/>
        <v>6</v>
      </c>
      <c r="O9" s="9">
        <f t="shared" si="0"/>
        <v>489</v>
      </c>
      <c r="P9" s="9">
        <f t="shared" si="0"/>
        <v>85</v>
      </c>
      <c r="Q9" s="8">
        <f t="shared" si="0"/>
        <v>3008</v>
      </c>
      <c r="R9" s="10">
        <f t="shared" si="0"/>
        <v>111</v>
      </c>
    </row>
    <row r="10" spans="1:20" ht="34.5" customHeight="1" x14ac:dyDescent="0.25">
      <c r="A10" s="11" t="s">
        <v>14</v>
      </c>
      <c r="B10" s="12">
        <f t="shared" ref="B10:B31" si="1">SUM(C10,F10,I10,Q10:R10)</f>
        <v>100.00000000000001</v>
      </c>
      <c r="C10" s="12">
        <f>SUM(C9/$B$9)*100</f>
        <v>64.264643910661619</v>
      </c>
      <c r="D10" s="13">
        <f>SUM(D9/$B$9)*100</f>
        <v>3.062227840988903</v>
      </c>
      <c r="E10" s="13">
        <f>SUM(E9/$B$9)*100</f>
        <v>61.202416069672708</v>
      </c>
      <c r="F10" s="12">
        <f>SUM(F9/B9*100)</f>
        <v>3.9401601348504003</v>
      </c>
      <c r="G10" s="13">
        <f>SUM(G9/$B$9)*100</f>
        <v>0.77960387694900968</v>
      </c>
      <c r="H10" s="13">
        <f>SUM(H9/$B$9)*100</f>
        <v>3.1605562579013902</v>
      </c>
      <c r="I10" s="12">
        <f>SUM(I9/B9*100)</f>
        <v>9.8890293580559057</v>
      </c>
      <c r="J10" s="13">
        <f>SUM(J9/$B$9*100)</f>
        <v>0.43545441775530269</v>
      </c>
      <c r="K10" s="13">
        <f>SUM(K9/$B$9*100)</f>
        <v>7.0234583508919793E-3</v>
      </c>
      <c r="L10" s="13">
        <f t="shared" ref="L10:R10" si="2">SUM(L9/$B$9*100)</f>
        <v>5.0358196375895492</v>
      </c>
      <c r="M10" s="13">
        <f t="shared" si="2"/>
        <v>0.33712600084281502</v>
      </c>
      <c r="N10" s="13">
        <f t="shared" si="2"/>
        <v>4.2140750105351878E-2</v>
      </c>
      <c r="O10" s="13">
        <f t="shared" si="2"/>
        <v>3.4344711335861775</v>
      </c>
      <c r="P10" s="13">
        <f t="shared" si="2"/>
        <v>0.59699395982581827</v>
      </c>
      <c r="Q10" s="13">
        <f t="shared" si="2"/>
        <v>21.126562719483076</v>
      </c>
      <c r="R10" s="14">
        <f t="shared" si="2"/>
        <v>0.77960387694900968</v>
      </c>
      <c r="S10" s="15"/>
    </row>
    <row r="11" spans="1:20" ht="34.5" customHeight="1" x14ac:dyDescent="0.25">
      <c r="A11" s="16" t="s">
        <v>15</v>
      </c>
      <c r="B11" s="17">
        <f t="shared" si="1"/>
        <v>4</v>
      </c>
      <c r="C11" s="17">
        <f t="shared" ref="C11:C31" si="3">SUM(D11:E11)</f>
        <v>3</v>
      </c>
      <c r="D11" s="18">
        <v>1</v>
      </c>
      <c r="E11" s="18">
        <v>2</v>
      </c>
      <c r="F11" s="19">
        <f t="shared" ref="F11:F30" si="4">SUM(G11:H11)</f>
        <v>0</v>
      </c>
      <c r="G11" s="20" t="s">
        <v>16</v>
      </c>
      <c r="H11" s="21" t="s">
        <v>16</v>
      </c>
      <c r="I11" s="22">
        <f t="shared" ref="I11:I31" si="5">SUM(J11:P11)</f>
        <v>0</v>
      </c>
      <c r="J11" s="23" t="s">
        <v>16</v>
      </c>
      <c r="K11" s="23" t="s">
        <v>16</v>
      </c>
      <c r="L11" s="23" t="s">
        <v>16</v>
      </c>
      <c r="M11" s="23" t="s">
        <v>16</v>
      </c>
      <c r="N11" s="23" t="s">
        <v>16</v>
      </c>
      <c r="O11" s="23" t="s">
        <v>16</v>
      </c>
      <c r="P11" s="23" t="s">
        <v>16</v>
      </c>
      <c r="Q11" s="20">
        <v>1</v>
      </c>
      <c r="R11" s="24" t="s">
        <v>16</v>
      </c>
      <c r="T11" s="25"/>
    </row>
    <row r="12" spans="1:20" ht="34.5" customHeight="1" x14ac:dyDescent="0.25">
      <c r="A12" s="16" t="s">
        <v>17</v>
      </c>
      <c r="B12" s="17">
        <f t="shared" si="1"/>
        <v>38</v>
      </c>
      <c r="C12" s="17">
        <f t="shared" si="3"/>
        <v>3</v>
      </c>
      <c r="D12" s="26">
        <v>1</v>
      </c>
      <c r="E12" s="27">
        <v>2</v>
      </c>
      <c r="F12" s="19">
        <f t="shared" si="4"/>
        <v>0</v>
      </c>
      <c r="G12" s="28" t="s">
        <v>16</v>
      </c>
      <c r="H12" s="20" t="s">
        <v>16</v>
      </c>
      <c r="I12" s="22">
        <f t="shared" si="5"/>
        <v>0</v>
      </c>
      <c r="J12" s="20" t="s">
        <v>16</v>
      </c>
      <c r="K12" s="20" t="s">
        <v>16</v>
      </c>
      <c r="L12" s="20" t="s">
        <v>16</v>
      </c>
      <c r="M12" s="20" t="s">
        <v>16</v>
      </c>
      <c r="N12" s="20" t="s">
        <v>16</v>
      </c>
      <c r="O12" s="20" t="s">
        <v>16</v>
      </c>
      <c r="P12" s="20" t="s">
        <v>16</v>
      </c>
      <c r="Q12" s="18">
        <v>1</v>
      </c>
      <c r="R12" s="24">
        <v>34</v>
      </c>
      <c r="T12" s="25"/>
    </row>
    <row r="13" spans="1:20" ht="34.5" customHeight="1" x14ac:dyDescent="0.25">
      <c r="A13" s="16" t="s">
        <v>18</v>
      </c>
      <c r="B13" s="17">
        <f t="shared" si="1"/>
        <v>252</v>
      </c>
      <c r="C13" s="17">
        <f t="shared" si="3"/>
        <v>173</v>
      </c>
      <c r="D13" s="29">
        <v>26</v>
      </c>
      <c r="E13" s="18">
        <v>147</v>
      </c>
      <c r="F13" s="17">
        <f t="shared" si="4"/>
        <v>11</v>
      </c>
      <c r="G13" s="28">
        <v>2</v>
      </c>
      <c r="H13" s="18">
        <v>9</v>
      </c>
      <c r="I13" s="9">
        <f t="shared" si="5"/>
        <v>27</v>
      </c>
      <c r="J13" s="20" t="s">
        <v>16</v>
      </c>
      <c r="K13" s="20" t="s">
        <v>16</v>
      </c>
      <c r="L13" s="21">
        <v>13</v>
      </c>
      <c r="M13" s="20">
        <v>1</v>
      </c>
      <c r="N13" s="20" t="s">
        <v>16</v>
      </c>
      <c r="O13" s="20">
        <v>3</v>
      </c>
      <c r="P13" s="27">
        <v>10</v>
      </c>
      <c r="Q13" s="27">
        <v>41</v>
      </c>
      <c r="R13" s="30" t="s">
        <v>16</v>
      </c>
      <c r="T13" s="25"/>
    </row>
    <row r="14" spans="1:20" ht="34.5" customHeight="1" x14ac:dyDescent="0.25">
      <c r="A14" s="16" t="s">
        <v>19</v>
      </c>
      <c r="B14" s="17">
        <f t="shared" si="1"/>
        <v>363</v>
      </c>
      <c r="C14" s="17">
        <f t="shared" si="3"/>
        <v>209</v>
      </c>
      <c r="D14" s="29">
        <v>57</v>
      </c>
      <c r="E14" s="18">
        <v>152</v>
      </c>
      <c r="F14" s="17">
        <f t="shared" si="4"/>
        <v>30</v>
      </c>
      <c r="G14" s="31">
        <v>10</v>
      </c>
      <c r="H14" s="18">
        <v>20</v>
      </c>
      <c r="I14" s="9">
        <f t="shared" si="5"/>
        <v>62</v>
      </c>
      <c r="J14" s="20" t="s">
        <v>16</v>
      </c>
      <c r="K14" s="20" t="s">
        <v>16</v>
      </c>
      <c r="L14" s="18">
        <v>23</v>
      </c>
      <c r="M14" s="20" t="s">
        <v>16</v>
      </c>
      <c r="N14" s="20" t="s">
        <v>16</v>
      </c>
      <c r="O14" s="18">
        <v>2</v>
      </c>
      <c r="P14" s="20">
        <v>37</v>
      </c>
      <c r="Q14" s="27">
        <v>61</v>
      </c>
      <c r="R14" s="32">
        <v>1</v>
      </c>
      <c r="T14" s="25"/>
    </row>
    <row r="15" spans="1:20" ht="34.5" customHeight="1" x14ac:dyDescent="0.25">
      <c r="A15" s="16" t="s">
        <v>20</v>
      </c>
      <c r="B15" s="17">
        <f t="shared" si="1"/>
        <v>12516</v>
      </c>
      <c r="C15" s="17">
        <f t="shared" si="3"/>
        <v>8010</v>
      </c>
      <c r="D15" s="26">
        <v>142</v>
      </c>
      <c r="E15" s="20">
        <v>7868</v>
      </c>
      <c r="F15" s="17">
        <f t="shared" si="4"/>
        <v>504</v>
      </c>
      <c r="G15" s="20">
        <v>98</v>
      </c>
      <c r="H15" s="20">
        <v>406</v>
      </c>
      <c r="I15" s="9">
        <f t="shared" si="5"/>
        <v>1176</v>
      </c>
      <c r="J15" s="20">
        <v>62</v>
      </c>
      <c r="K15" s="20">
        <v>1</v>
      </c>
      <c r="L15" s="20">
        <v>576</v>
      </c>
      <c r="M15" s="20">
        <v>45</v>
      </c>
      <c r="N15" s="20">
        <v>6</v>
      </c>
      <c r="O15" s="20">
        <v>480</v>
      </c>
      <c r="P15" s="18">
        <v>6</v>
      </c>
      <c r="Q15" s="27">
        <v>2793</v>
      </c>
      <c r="R15" s="24">
        <v>33</v>
      </c>
      <c r="T15" s="25"/>
    </row>
    <row r="16" spans="1:20" ht="34.5" customHeight="1" x14ac:dyDescent="0.25">
      <c r="A16" s="16" t="s">
        <v>21</v>
      </c>
      <c r="B16" s="17">
        <f t="shared" si="1"/>
        <v>870</v>
      </c>
      <c r="C16" s="17">
        <f t="shared" si="3"/>
        <v>684</v>
      </c>
      <c r="D16" s="26">
        <v>207</v>
      </c>
      <c r="E16" s="21">
        <v>477</v>
      </c>
      <c r="F16" s="17">
        <f>SUM(G16:H16)</f>
        <v>11</v>
      </c>
      <c r="G16" s="20">
        <v>1</v>
      </c>
      <c r="H16" s="20">
        <v>10</v>
      </c>
      <c r="I16" s="8">
        <f t="shared" si="5"/>
        <v>141</v>
      </c>
      <c r="J16" s="20" t="s">
        <v>16</v>
      </c>
      <c r="K16" s="20" t="s">
        <v>16</v>
      </c>
      <c r="L16" s="20">
        <v>105</v>
      </c>
      <c r="M16" s="20">
        <v>2</v>
      </c>
      <c r="N16" s="20" t="s">
        <v>16</v>
      </c>
      <c r="O16" s="20">
        <v>2</v>
      </c>
      <c r="P16" s="20">
        <v>32</v>
      </c>
      <c r="Q16" s="20">
        <v>32</v>
      </c>
      <c r="R16" s="24">
        <v>2</v>
      </c>
      <c r="T16" s="25"/>
    </row>
    <row r="17" spans="1:20" ht="34.5" customHeight="1" x14ac:dyDescent="0.25">
      <c r="A17" s="16" t="s">
        <v>22</v>
      </c>
      <c r="B17" s="17">
        <f t="shared" si="1"/>
        <v>192</v>
      </c>
      <c r="C17" s="17">
        <f t="shared" si="3"/>
        <v>66</v>
      </c>
      <c r="D17" s="20">
        <v>1</v>
      </c>
      <c r="E17" s="21">
        <v>65</v>
      </c>
      <c r="F17" s="17">
        <f>SUM(G17:H17)</f>
        <v>5</v>
      </c>
      <c r="G17" s="20" t="s">
        <v>16</v>
      </c>
      <c r="H17" s="20">
        <v>5</v>
      </c>
      <c r="I17" s="22">
        <f t="shared" si="5"/>
        <v>2</v>
      </c>
      <c r="J17" s="20" t="s">
        <v>16</v>
      </c>
      <c r="K17" s="20" t="s">
        <v>16</v>
      </c>
      <c r="L17" s="20" t="s">
        <v>16</v>
      </c>
      <c r="M17" s="20" t="s">
        <v>16</v>
      </c>
      <c r="N17" s="20" t="s">
        <v>16</v>
      </c>
      <c r="O17" s="20">
        <v>2</v>
      </c>
      <c r="P17" s="20" t="s">
        <v>16</v>
      </c>
      <c r="Q17" s="20">
        <v>78</v>
      </c>
      <c r="R17" s="24">
        <v>41</v>
      </c>
      <c r="T17" s="25"/>
    </row>
    <row r="18" spans="1:20" ht="34.5" customHeight="1" x14ac:dyDescent="0.25">
      <c r="A18" s="16" t="s">
        <v>23</v>
      </c>
      <c r="B18" s="17">
        <f t="shared" si="1"/>
        <v>3</v>
      </c>
      <c r="C18" s="17">
        <f t="shared" si="3"/>
        <v>2</v>
      </c>
      <c r="D18" s="26">
        <v>1</v>
      </c>
      <c r="E18" s="21">
        <v>1</v>
      </c>
      <c r="F18" s="19">
        <f t="shared" si="4"/>
        <v>0</v>
      </c>
      <c r="G18" s="20" t="s">
        <v>16</v>
      </c>
      <c r="H18" s="20" t="s">
        <v>16</v>
      </c>
      <c r="I18" s="22">
        <f t="shared" si="5"/>
        <v>0</v>
      </c>
      <c r="J18" s="20" t="s">
        <v>16</v>
      </c>
      <c r="K18" s="20" t="s">
        <v>16</v>
      </c>
      <c r="L18" s="20" t="s">
        <v>16</v>
      </c>
      <c r="M18" s="20" t="s">
        <v>16</v>
      </c>
      <c r="N18" s="20" t="s">
        <v>16</v>
      </c>
      <c r="O18" s="20" t="s">
        <v>16</v>
      </c>
      <c r="P18" s="20" t="s">
        <v>16</v>
      </c>
      <c r="Q18" s="20">
        <v>1</v>
      </c>
      <c r="R18" s="24" t="s">
        <v>16</v>
      </c>
      <c r="T18" s="25"/>
    </row>
    <row r="19" spans="1:20" ht="34.5" customHeight="1" x14ac:dyDescent="0.25">
      <c r="A19" s="16" t="s">
        <v>24</v>
      </c>
      <c r="B19" s="17">
        <f t="shared" si="1"/>
        <v>1028</v>
      </c>
      <c r="C19" s="17">
        <f t="shared" si="3"/>
        <v>563</v>
      </c>
      <c r="D19" s="18">
        <v>18</v>
      </c>
      <c r="E19" s="18">
        <v>545</v>
      </c>
      <c r="F19" s="17">
        <f>SUM(G19:H19)</f>
        <v>37</v>
      </c>
      <c r="G19" s="20">
        <v>2</v>
      </c>
      <c r="H19" s="21">
        <v>35</v>
      </c>
      <c r="I19" s="8">
        <f t="shared" si="5"/>
        <v>8</v>
      </c>
      <c r="J19" s="20">
        <v>1</v>
      </c>
      <c r="K19" s="20" t="s">
        <v>16</v>
      </c>
      <c r="L19" s="20">
        <v>1</v>
      </c>
      <c r="M19" s="20" t="s">
        <v>16</v>
      </c>
      <c r="N19" s="20" t="s">
        <v>16</v>
      </c>
      <c r="O19" s="20">
        <v>6</v>
      </c>
      <c r="P19" s="20" t="s">
        <v>16</v>
      </c>
      <c r="Q19" s="18">
        <v>407</v>
      </c>
      <c r="R19" s="24">
        <v>13</v>
      </c>
    </row>
    <row r="20" spans="1:20" ht="34.5" customHeight="1" x14ac:dyDescent="0.25">
      <c r="A20" s="16" t="s">
        <v>25</v>
      </c>
      <c r="B20" s="17">
        <f t="shared" si="1"/>
        <v>888</v>
      </c>
      <c r="C20" s="17">
        <f t="shared" si="3"/>
        <v>546</v>
      </c>
      <c r="D20" s="20">
        <v>21</v>
      </c>
      <c r="E20" s="29">
        <v>525</v>
      </c>
      <c r="F20" s="19">
        <f t="shared" si="4"/>
        <v>0</v>
      </c>
      <c r="G20" s="20" t="s">
        <v>16</v>
      </c>
      <c r="H20" s="20" t="s">
        <v>16</v>
      </c>
      <c r="I20" s="8">
        <f t="shared" si="5"/>
        <v>338</v>
      </c>
      <c r="J20" s="20" t="s">
        <v>16</v>
      </c>
      <c r="K20" s="20" t="s">
        <v>16</v>
      </c>
      <c r="L20" s="20" t="s">
        <v>16</v>
      </c>
      <c r="M20" s="20" t="s">
        <v>16</v>
      </c>
      <c r="N20" s="20" t="s">
        <v>16</v>
      </c>
      <c r="O20" s="18">
        <v>338</v>
      </c>
      <c r="P20" s="20" t="s">
        <v>16</v>
      </c>
      <c r="Q20" s="18">
        <v>4</v>
      </c>
      <c r="R20" s="24" t="s">
        <v>16</v>
      </c>
    </row>
    <row r="21" spans="1:20" ht="34.5" customHeight="1" x14ac:dyDescent="0.25">
      <c r="A21" s="16" t="s">
        <v>26</v>
      </c>
      <c r="B21" s="17">
        <f t="shared" si="1"/>
        <v>1581</v>
      </c>
      <c r="C21" s="17">
        <f t="shared" si="3"/>
        <v>885</v>
      </c>
      <c r="D21" s="29">
        <v>55</v>
      </c>
      <c r="E21" s="20">
        <v>830</v>
      </c>
      <c r="F21" s="17">
        <f>SUM(G21:H21)</f>
        <v>211</v>
      </c>
      <c r="G21" s="27">
        <v>9</v>
      </c>
      <c r="H21" s="18">
        <v>202</v>
      </c>
      <c r="I21" s="8">
        <f t="shared" si="5"/>
        <v>83</v>
      </c>
      <c r="J21" s="20">
        <v>43</v>
      </c>
      <c r="K21" s="20" t="s">
        <v>16</v>
      </c>
      <c r="L21" s="20">
        <v>27</v>
      </c>
      <c r="M21" s="20" t="s">
        <v>16</v>
      </c>
      <c r="N21" s="20" t="s">
        <v>16</v>
      </c>
      <c r="O21" s="20">
        <v>11</v>
      </c>
      <c r="P21" s="20">
        <v>2</v>
      </c>
      <c r="Q21" s="18">
        <v>400</v>
      </c>
      <c r="R21" s="32">
        <v>2</v>
      </c>
    </row>
    <row r="22" spans="1:20" ht="34.5" customHeight="1" x14ac:dyDescent="0.25">
      <c r="A22" s="16" t="s">
        <v>27</v>
      </c>
      <c r="B22" s="17">
        <f t="shared" si="1"/>
        <v>1662</v>
      </c>
      <c r="C22" s="17">
        <f t="shared" si="3"/>
        <v>925</v>
      </c>
      <c r="D22" s="29">
        <v>42</v>
      </c>
      <c r="E22" s="18">
        <v>883</v>
      </c>
      <c r="F22" s="17">
        <f t="shared" si="4"/>
        <v>125</v>
      </c>
      <c r="G22" s="27">
        <v>46</v>
      </c>
      <c r="H22" s="18">
        <v>79</v>
      </c>
      <c r="I22" s="8">
        <f t="shared" si="5"/>
        <v>189</v>
      </c>
      <c r="J22" s="20">
        <v>4</v>
      </c>
      <c r="K22" s="20" t="s">
        <v>16</v>
      </c>
      <c r="L22" s="18">
        <v>57</v>
      </c>
      <c r="M22" s="20">
        <v>37</v>
      </c>
      <c r="N22" s="20">
        <v>1</v>
      </c>
      <c r="O22" s="18">
        <v>89</v>
      </c>
      <c r="P22" s="21">
        <v>1</v>
      </c>
      <c r="Q22" s="18">
        <v>423</v>
      </c>
      <c r="R22" s="24" t="s">
        <v>16</v>
      </c>
    </row>
    <row r="23" spans="1:20" ht="34.5" customHeight="1" x14ac:dyDescent="0.25">
      <c r="A23" s="16" t="s">
        <v>28</v>
      </c>
      <c r="B23" s="17">
        <f t="shared" si="1"/>
        <v>533</v>
      </c>
      <c r="C23" s="17">
        <f t="shared" si="3"/>
        <v>393</v>
      </c>
      <c r="D23" s="29">
        <v>21</v>
      </c>
      <c r="E23" s="20">
        <v>372</v>
      </c>
      <c r="F23" s="17">
        <f t="shared" si="4"/>
        <v>1</v>
      </c>
      <c r="G23" s="18">
        <v>1</v>
      </c>
      <c r="H23" s="21" t="s">
        <v>16</v>
      </c>
      <c r="I23" s="8">
        <f t="shared" si="5"/>
        <v>1</v>
      </c>
      <c r="J23" s="20" t="s">
        <v>16</v>
      </c>
      <c r="K23" s="20" t="s">
        <v>16</v>
      </c>
      <c r="L23" s="20">
        <v>1</v>
      </c>
      <c r="M23" s="20" t="s">
        <v>16</v>
      </c>
      <c r="N23" s="20" t="s">
        <v>16</v>
      </c>
      <c r="O23" s="20" t="s">
        <v>16</v>
      </c>
      <c r="P23" s="20" t="s">
        <v>16</v>
      </c>
      <c r="Q23" s="18">
        <v>61</v>
      </c>
      <c r="R23" s="24">
        <v>77</v>
      </c>
    </row>
    <row r="24" spans="1:20" ht="34.5" customHeight="1" x14ac:dyDescent="0.25">
      <c r="A24" s="16" t="s">
        <v>29</v>
      </c>
      <c r="B24" s="17">
        <f t="shared" si="1"/>
        <v>553</v>
      </c>
      <c r="C24" s="17">
        <f t="shared" si="3"/>
        <v>517</v>
      </c>
      <c r="D24" s="29">
        <v>13</v>
      </c>
      <c r="E24" s="18">
        <v>504</v>
      </c>
      <c r="F24" s="17">
        <f t="shared" si="4"/>
        <v>31</v>
      </c>
      <c r="G24" s="21">
        <v>10</v>
      </c>
      <c r="H24" s="18">
        <v>21</v>
      </c>
      <c r="I24" s="8">
        <f t="shared" si="5"/>
        <v>1</v>
      </c>
      <c r="J24" s="20" t="s">
        <v>16</v>
      </c>
      <c r="K24" s="20" t="s">
        <v>16</v>
      </c>
      <c r="L24" s="20">
        <v>1</v>
      </c>
      <c r="M24" s="20" t="s">
        <v>16</v>
      </c>
      <c r="N24" s="20" t="s">
        <v>16</v>
      </c>
      <c r="O24" s="20" t="s">
        <v>16</v>
      </c>
      <c r="P24" s="21" t="s">
        <v>16</v>
      </c>
      <c r="Q24" s="20">
        <v>3</v>
      </c>
      <c r="R24" s="24">
        <v>1</v>
      </c>
    </row>
    <row r="25" spans="1:20" ht="34.5" customHeight="1" x14ac:dyDescent="0.25">
      <c r="A25" s="16" t="s">
        <v>30</v>
      </c>
      <c r="B25" s="17">
        <f t="shared" si="1"/>
        <v>891</v>
      </c>
      <c r="C25" s="17">
        <f t="shared" si="3"/>
        <v>331</v>
      </c>
      <c r="D25" s="29">
        <v>16</v>
      </c>
      <c r="E25" s="18">
        <v>315</v>
      </c>
      <c r="F25" s="17">
        <f t="shared" si="4"/>
        <v>10</v>
      </c>
      <c r="G25" s="20">
        <v>1</v>
      </c>
      <c r="H25" s="18">
        <v>9</v>
      </c>
      <c r="I25" s="8">
        <f t="shared" si="5"/>
        <v>18</v>
      </c>
      <c r="J25" s="20">
        <v>1</v>
      </c>
      <c r="K25" s="20" t="s">
        <v>16</v>
      </c>
      <c r="L25" s="18">
        <v>9</v>
      </c>
      <c r="M25" s="20">
        <v>7</v>
      </c>
      <c r="N25" s="20" t="s">
        <v>16</v>
      </c>
      <c r="O25" s="21">
        <v>1</v>
      </c>
      <c r="P25" s="20" t="s">
        <v>16</v>
      </c>
      <c r="Q25" s="18">
        <v>531</v>
      </c>
      <c r="R25" s="30">
        <v>1</v>
      </c>
    </row>
    <row r="26" spans="1:20" ht="34.5" customHeight="1" x14ac:dyDescent="0.25">
      <c r="A26" s="16" t="s">
        <v>31</v>
      </c>
      <c r="B26" s="17">
        <f t="shared" si="1"/>
        <v>3915</v>
      </c>
      <c r="C26" s="17">
        <f t="shared" si="3"/>
        <v>3421</v>
      </c>
      <c r="D26" s="26">
        <v>165</v>
      </c>
      <c r="E26" s="27">
        <v>3256</v>
      </c>
      <c r="F26" s="17">
        <f t="shared" si="4"/>
        <v>78</v>
      </c>
      <c r="G26" s="33">
        <v>12</v>
      </c>
      <c r="H26" s="27">
        <v>66</v>
      </c>
      <c r="I26" s="8">
        <f t="shared" si="5"/>
        <v>75</v>
      </c>
      <c r="J26" s="20">
        <v>1</v>
      </c>
      <c r="K26" s="20" t="s">
        <v>16</v>
      </c>
      <c r="L26" s="27">
        <v>24</v>
      </c>
      <c r="M26" s="20">
        <v>1</v>
      </c>
      <c r="N26" s="20" t="s">
        <v>16</v>
      </c>
      <c r="O26" s="20">
        <v>4</v>
      </c>
      <c r="P26" s="27">
        <v>45</v>
      </c>
      <c r="Q26" s="27">
        <v>338</v>
      </c>
      <c r="R26" s="30">
        <v>3</v>
      </c>
    </row>
    <row r="27" spans="1:20" ht="34.5" customHeight="1" x14ac:dyDescent="0.25">
      <c r="A27" s="16" t="s">
        <v>32</v>
      </c>
      <c r="B27" s="17">
        <f t="shared" si="1"/>
        <v>1230</v>
      </c>
      <c r="C27" s="17">
        <f t="shared" si="3"/>
        <v>761</v>
      </c>
      <c r="D27" s="26">
        <v>69</v>
      </c>
      <c r="E27" s="27">
        <v>692</v>
      </c>
      <c r="F27" s="17">
        <f t="shared" si="4"/>
        <v>10</v>
      </c>
      <c r="G27" s="20">
        <v>4</v>
      </c>
      <c r="H27" s="20">
        <v>6</v>
      </c>
      <c r="I27" s="8">
        <f t="shared" si="5"/>
        <v>432</v>
      </c>
      <c r="J27" s="20">
        <v>3</v>
      </c>
      <c r="K27" s="20" t="s">
        <v>16</v>
      </c>
      <c r="L27" s="20">
        <v>372</v>
      </c>
      <c r="M27" s="20">
        <v>1</v>
      </c>
      <c r="N27" s="20" t="s">
        <v>16</v>
      </c>
      <c r="O27" s="20">
        <v>22</v>
      </c>
      <c r="P27" s="20">
        <v>34</v>
      </c>
      <c r="Q27" s="20">
        <v>27</v>
      </c>
      <c r="R27" s="24" t="s">
        <v>16</v>
      </c>
    </row>
    <row r="28" spans="1:20" ht="34.5" customHeight="1" x14ac:dyDescent="0.25">
      <c r="A28" s="16" t="s">
        <v>33</v>
      </c>
      <c r="B28" s="17">
        <f t="shared" si="1"/>
        <v>1540</v>
      </c>
      <c r="C28" s="17">
        <f t="shared" si="3"/>
        <v>528</v>
      </c>
      <c r="D28" s="20">
        <v>8</v>
      </c>
      <c r="E28" s="29">
        <v>520</v>
      </c>
      <c r="F28" s="17">
        <f t="shared" si="4"/>
        <v>35</v>
      </c>
      <c r="G28" s="27">
        <v>19</v>
      </c>
      <c r="H28" s="18">
        <v>16</v>
      </c>
      <c r="I28" s="8">
        <f t="shared" si="5"/>
        <v>232</v>
      </c>
      <c r="J28" s="20" t="s">
        <v>16</v>
      </c>
      <c r="K28" s="20">
        <v>1</v>
      </c>
      <c r="L28" s="18">
        <v>224</v>
      </c>
      <c r="M28" s="20">
        <v>2</v>
      </c>
      <c r="N28" s="20">
        <v>5</v>
      </c>
      <c r="O28" s="20" t="s">
        <v>16</v>
      </c>
      <c r="P28" s="20" t="s">
        <v>16</v>
      </c>
      <c r="Q28" s="18">
        <v>735</v>
      </c>
      <c r="R28" s="30">
        <v>10</v>
      </c>
    </row>
    <row r="29" spans="1:20" ht="34.5" customHeight="1" x14ac:dyDescent="0.25">
      <c r="A29" s="16" t="s">
        <v>34</v>
      </c>
      <c r="B29" s="17">
        <f t="shared" si="1"/>
        <v>115</v>
      </c>
      <c r="C29" s="17">
        <f t="shared" si="3"/>
        <v>97</v>
      </c>
      <c r="D29" s="29">
        <v>4</v>
      </c>
      <c r="E29" s="20">
        <v>93</v>
      </c>
      <c r="F29" s="19">
        <f t="shared" si="4"/>
        <v>0</v>
      </c>
      <c r="G29" s="20" t="s">
        <v>16</v>
      </c>
      <c r="H29" s="20" t="s">
        <v>16</v>
      </c>
      <c r="I29" s="8">
        <f t="shared" si="5"/>
        <v>10</v>
      </c>
      <c r="J29" s="20">
        <v>9</v>
      </c>
      <c r="K29" s="20" t="s">
        <v>16</v>
      </c>
      <c r="L29" s="20" t="s">
        <v>16</v>
      </c>
      <c r="M29" s="20" t="s">
        <v>16</v>
      </c>
      <c r="N29" s="20" t="s">
        <v>16</v>
      </c>
      <c r="O29" s="20" t="s">
        <v>16</v>
      </c>
      <c r="P29" s="20">
        <v>1</v>
      </c>
      <c r="Q29" s="21">
        <v>8</v>
      </c>
      <c r="R29" s="24" t="s">
        <v>16</v>
      </c>
    </row>
    <row r="30" spans="1:20" ht="34.5" customHeight="1" x14ac:dyDescent="0.25">
      <c r="A30" s="16" t="s">
        <v>35</v>
      </c>
      <c r="B30" s="17">
        <f t="shared" si="1"/>
        <v>97</v>
      </c>
      <c r="C30" s="17">
        <f t="shared" si="3"/>
        <v>87</v>
      </c>
      <c r="D30" s="20">
        <v>4</v>
      </c>
      <c r="E30" s="20">
        <v>83</v>
      </c>
      <c r="F30" s="19">
        <f t="shared" si="4"/>
        <v>0</v>
      </c>
      <c r="G30" s="20" t="s">
        <v>16</v>
      </c>
      <c r="H30" s="20" t="s">
        <v>16</v>
      </c>
      <c r="I30" s="22">
        <f>SUM(J30:P30)</f>
        <v>0</v>
      </c>
      <c r="J30" s="20" t="s">
        <v>16</v>
      </c>
      <c r="K30" s="20" t="s">
        <v>16</v>
      </c>
      <c r="L30" s="20" t="s">
        <v>16</v>
      </c>
      <c r="M30" s="20" t="s">
        <v>16</v>
      </c>
      <c r="N30" s="20" t="s">
        <v>16</v>
      </c>
      <c r="O30" s="20" t="s">
        <v>16</v>
      </c>
      <c r="P30" s="20" t="s">
        <v>16</v>
      </c>
      <c r="Q30" s="20">
        <v>6</v>
      </c>
      <c r="R30" s="24">
        <v>4</v>
      </c>
    </row>
    <row r="31" spans="1:20" ht="34.5" customHeight="1" x14ac:dyDescent="0.25">
      <c r="A31" s="16" t="s">
        <v>36</v>
      </c>
      <c r="B31" s="17">
        <f t="shared" si="1"/>
        <v>205</v>
      </c>
      <c r="C31" s="17">
        <f t="shared" si="3"/>
        <v>96</v>
      </c>
      <c r="D31" s="34" t="s">
        <v>16</v>
      </c>
      <c r="E31" s="21">
        <v>96</v>
      </c>
      <c r="F31" s="17">
        <f>SUM(G31:H31)</f>
        <v>23</v>
      </c>
      <c r="G31" s="21">
        <v>7</v>
      </c>
      <c r="H31" s="21">
        <v>16</v>
      </c>
      <c r="I31" s="8">
        <f t="shared" si="5"/>
        <v>21</v>
      </c>
      <c r="J31" s="20" t="s">
        <v>16</v>
      </c>
      <c r="K31" s="20" t="s">
        <v>16</v>
      </c>
      <c r="L31" s="21">
        <v>1</v>
      </c>
      <c r="M31" s="20" t="s">
        <v>16</v>
      </c>
      <c r="N31" s="20" t="s">
        <v>16</v>
      </c>
      <c r="O31" s="20">
        <v>18</v>
      </c>
      <c r="P31" s="20">
        <v>2</v>
      </c>
      <c r="Q31" s="20">
        <v>65</v>
      </c>
      <c r="R31" s="24" t="s">
        <v>16</v>
      </c>
    </row>
    <row r="32" spans="1:20" s="39" customFormat="1" ht="13.5" customHeight="1" x14ac:dyDescent="0.25">
      <c r="A32" s="35"/>
      <c r="B32" s="36"/>
      <c r="C32" s="36"/>
      <c r="D32" s="36"/>
      <c r="E32" s="36"/>
      <c r="F32" s="36"/>
      <c r="G32" s="36"/>
      <c r="H32" s="36"/>
      <c r="I32" s="37"/>
      <c r="J32" s="37"/>
      <c r="K32" s="37"/>
      <c r="L32" s="37"/>
      <c r="M32" s="37"/>
      <c r="N32" s="37"/>
      <c r="O32" s="37"/>
      <c r="P32" s="37"/>
      <c r="Q32" s="37"/>
      <c r="R32" s="38"/>
    </row>
    <row r="33" spans="1:18" s="39" customForma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40"/>
    </row>
    <row r="34" spans="1:18" ht="15" customHeight="1" x14ac:dyDescent="0.25">
      <c r="A34" s="49" t="s">
        <v>41</v>
      </c>
      <c r="B34" s="41"/>
      <c r="C34" s="41"/>
      <c r="D34" s="41"/>
      <c r="E34" s="41"/>
      <c r="F34" s="16"/>
      <c r="G34" s="41"/>
      <c r="H34" s="41"/>
      <c r="I34" s="16"/>
      <c r="J34" s="42"/>
      <c r="K34" s="42"/>
      <c r="L34" s="43"/>
      <c r="M34" s="43"/>
      <c r="N34" s="43"/>
      <c r="O34" s="43"/>
      <c r="P34" s="2"/>
      <c r="Q34" s="43"/>
      <c r="R34" s="44"/>
    </row>
    <row r="35" spans="1:18" ht="15" customHeight="1" x14ac:dyDescent="0.25">
      <c r="A35" s="45" t="s">
        <v>40</v>
      </c>
      <c r="B35" s="41"/>
      <c r="C35" s="41"/>
      <c r="D35" s="41"/>
      <c r="E35" s="41"/>
      <c r="F35" s="16"/>
      <c r="G35" s="41"/>
      <c r="H35" s="41"/>
      <c r="I35" s="16"/>
      <c r="J35" s="42"/>
      <c r="K35" s="42"/>
      <c r="L35" s="43"/>
      <c r="M35" s="43"/>
      <c r="N35" s="43"/>
      <c r="O35" s="43"/>
      <c r="P35" s="2"/>
      <c r="Q35" s="43"/>
      <c r="R35" s="44"/>
    </row>
    <row r="36" spans="1:18" ht="15" customHeight="1" x14ac:dyDescent="0.25">
      <c r="A36" s="46" t="s">
        <v>37</v>
      </c>
      <c r="B36" s="16"/>
      <c r="C36" s="16"/>
      <c r="D36" s="16"/>
      <c r="E36" s="16"/>
      <c r="F36" s="16"/>
      <c r="G36" s="41"/>
      <c r="H36" s="41"/>
      <c r="I36" s="16"/>
      <c r="J36" s="42"/>
      <c r="K36" s="42"/>
      <c r="L36" s="43"/>
      <c r="M36" s="43"/>
      <c r="N36" s="43"/>
      <c r="O36" s="43"/>
      <c r="P36" s="2"/>
      <c r="Q36" s="43"/>
    </row>
    <row r="37" spans="1:18" ht="15" customHeight="1" x14ac:dyDescent="0.25">
      <c r="A37" s="48" t="s">
        <v>38</v>
      </c>
      <c r="B37" s="16"/>
      <c r="C37" s="16"/>
      <c r="D37" s="16"/>
      <c r="E37" s="16"/>
      <c r="F37" s="2"/>
      <c r="G37" s="43"/>
      <c r="H37" s="43"/>
      <c r="I37" s="2"/>
      <c r="J37" s="43"/>
      <c r="K37" s="43"/>
      <c r="L37" s="43"/>
      <c r="M37" s="43"/>
      <c r="N37" s="43"/>
      <c r="O37" s="43"/>
      <c r="P37" s="2"/>
      <c r="Q37" s="43"/>
    </row>
    <row r="38" spans="1:18" ht="15" customHeight="1" x14ac:dyDescent="0.25">
      <c r="A38" s="49" t="s">
        <v>39</v>
      </c>
      <c r="B38" s="41"/>
      <c r="C38" s="51"/>
      <c r="D38" s="42"/>
      <c r="E38" s="42"/>
      <c r="F38" s="50"/>
      <c r="G38" s="42"/>
      <c r="H38" s="42"/>
      <c r="I38" s="50"/>
      <c r="J38" s="42"/>
      <c r="K38" s="42"/>
      <c r="L38" s="42"/>
      <c r="M38" s="42"/>
      <c r="N38" s="43"/>
      <c r="O38" s="43"/>
      <c r="P38" s="2"/>
      <c r="Q38" s="43"/>
    </row>
    <row r="39" spans="1:18" x14ac:dyDescent="0.25">
      <c r="A39" s="43"/>
      <c r="B39" s="43"/>
      <c r="C39" s="43"/>
      <c r="D39" s="43"/>
      <c r="E39" s="43"/>
      <c r="F39" s="2"/>
      <c r="G39" s="43"/>
      <c r="H39" s="43"/>
      <c r="I39" s="2"/>
      <c r="J39" s="43"/>
      <c r="K39" s="43"/>
      <c r="L39" s="43"/>
      <c r="M39" s="43"/>
      <c r="N39" s="43"/>
      <c r="O39" s="43"/>
      <c r="P39" s="2"/>
      <c r="Q39" s="43"/>
    </row>
    <row r="40" spans="1:18" x14ac:dyDescent="0.25">
      <c r="A40" s="43"/>
      <c r="B40" s="43"/>
      <c r="C40" s="43"/>
      <c r="D40" s="43"/>
      <c r="E40" s="43"/>
      <c r="F40" s="2"/>
      <c r="G40" s="43"/>
      <c r="H40" s="43"/>
      <c r="I40" s="2"/>
      <c r="J40" s="43"/>
      <c r="K40" s="43"/>
      <c r="L40" s="43"/>
      <c r="M40" s="43"/>
      <c r="N40" s="43"/>
      <c r="O40" s="43"/>
      <c r="P40" s="2"/>
      <c r="Q40" s="43"/>
    </row>
    <row r="41" spans="1:18" x14ac:dyDescent="0.25">
      <c r="A41" s="43"/>
      <c r="B41" s="43"/>
      <c r="C41" s="43"/>
      <c r="D41" s="43"/>
      <c r="E41" s="43"/>
      <c r="F41" s="2"/>
      <c r="G41" s="43"/>
      <c r="H41" s="43"/>
      <c r="I41" s="2"/>
      <c r="J41" s="43"/>
      <c r="K41" s="43"/>
      <c r="L41" s="43"/>
      <c r="M41" s="43"/>
      <c r="N41" s="43"/>
      <c r="O41" s="43"/>
      <c r="P41" s="2"/>
      <c r="Q41" s="43"/>
    </row>
    <row r="42" spans="1:18" x14ac:dyDescent="0.25">
      <c r="A42" s="43"/>
      <c r="B42" s="43"/>
      <c r="C42" s="43"/>
      <c r="D42" s="43"/>
      <c r="E42" s="43"/>
      <c r="F42" s="2"/>
      <c r="G42" s="43"/>
      <c r="H42" s="43"/>
      <c r="I42" s="2"/>
      <c r="J42" s="43"/>
      <c r="K42" s="43"/>
      <c r="L42" s="43"/>
      <c r="M42" s="43"/>
      <c r="N42" s="43"/>
      <c r="O42" s="43"/>
      <c r="P42" s="2"/>
      <c r="Q42" s="43"/>
    </row>
    <row r="43" spans="1:18" x14ac:dyDescent="0.25">
      <c r="A43" s="43"/>
      <c r="B43" s="43"/>
      <c r="C43" s="43"/>
      <c r="D43" s="43"/>
      <c r="E43" s="43"/>
      <c r="F43" s="2"/>
      <c r="G43" s="43"/>
      <c r="H43" s="43"/>
      <c r="I43" s="2"/>
      <c r="J43" s="43"/>
      <c r="K43" s="43"/>
      <c r="L43" s="43"/>
      <c r="M43" s="43"/>
      <c r="N43" s="43"/>
      <c r="O43" s="43"/>
      <c r="P43" s="2"/>
      <c r="Q43" s="43"/>
    </row>
    <row r="44" spans="1:18" x14ac:dyDescent="0.25">
      <c r="A44" s="43"/>
      <c r="B44" s="43"/>
      <c r="C44" s="43"/>
      <c r="D44" s="43"/>
      <c r="E44" s="43"/>
      <c r="F44" s="2"/>
      <c r="G44" s="43"/>
      <c r="H44" s="43"/>
      <c r="I44" s="2"/>
      <c r="J44" s="43"/>
      <c r="K44" s="43"/>
      <c r="L44" s="43"/>
      <c r="M44" s="43"/>
      <c r="N44" s="43"/>
      <c r="O44" s="43"/>
      <c r="P44" s="2"/>
      <c r="Q44" s="43"/>
    </row>
    <row r="45" spans="1:18" x14ac:dyDescent="0.25">
      <c r="A45" s="43"/>
      <c r="B45" s="43"/>
      <c r="C45" s="43"/>
      <c r="D45" s="43"/>
      <c r="E45" s="43"/>
      <c r="F45" s="2"/>
      <c r="G45" s="43"/>
      <c r="H45" s="43"/>
      <c r="I45" s="2"/>
      <c r="J45" s="43"/>
      <c r="K45" s="43"/>
      <c r="L45" s="43"/>
      <c r="M45" s="43"/>
      <c r="N45" s="43"/>
      <c r="O45" s="43"/>
      <c r="P45" s="2"/>
      <c r="Q45" s="43"/>
    </row>
    <row r="46" spans="1:18" x14ac:dyDescent="0.25">
      <c r="A46" s="43"/>
      <c r="B46" s="43"/>
      <c r="C46" s="43"/>
      <c r="D46" s="43"/>
      <c r="E46" s="43"/>
      <c r="F46" s="2"/>
      <c r="G46" s="43"/>
      <c r="H46" s="43"/>
      <c r="I46" s="2"/>
      <c r="J46" s="43"/>
      <c r="K46" s="43"/>
      <c r="L46" s="43"/>
      <c r="M46" s="43"/>
      <c r="N46" s="43"/>
      <c r="O46" s="43"/>
      <c r="P46" s="2"/>
      <c r="Q46" s="43"/>
    </row>
    <row r="47" spans="1:18" x14ac:dyDescent="0.25">
      <c r="A47" s="43"/>
      <c r="B47" s="43"/>
      <c r="C47" s="43"/>
      <c r="D47" s="43"/>
      <c r="E47" s="43"/>
      <c r="F47" s="2"/>
      <c r="G47" s="43"/>
      <c r="H47" s="43"/>
      <c r="I47" s="2"/>
      <c r="J47" s="43"/>
      <c r="K47" s="43"/>
      <c r="L47" s="43"/>
      <c r="M47" s="43"/>
      <c r="N47" s="43"/>
      <c r="O47" s="43"/>
      <c r="P47" s="2"/>
      <c r="Q47" s="43"/>
    </row>
    <row r="48" spans="1:18" x14ac:dyDescent="0.25">
      <c r="A48" s="43"/>
      <c r="B48" s="43"/>
      <c r="C48" s="43"/>
      <c r="D48" s="43"/>
      <c r="E48" s="43"/>
      <c r="F48" s="2"/>
      <c r="G48" s="43"/>
      <c r="H48" s="43"/>
      <c r="I48" s="2"/>
      <c r="J48" s="43"/>
      <c r="K48" s="43"/>
      <c r="L48" s="43"/>
      <c r="M48" s="43"/>
      <c r="N48" s="43"/>
      <c r="O48" s="43"/>
      <c r="P48" s="2"/>
      <c r="Q48" s="43"/>
    </row>
    <row r="49" spans="1:17" x14ac:dyDescent="0.25">
      <c r="A49" s="43"/>
      <c r="B49" s="43"/>
      <c r="C49" s="43"/>
      <c r="D49" s="43"/>
      <c r="E49" s="43"/>
      <c r="F49" s="2"/>
      <c r="G49" s="43"/>
      <c r="H49" s="43"/>
      <c r="I49" s="2"/>
      <c r="J49" s="43"/>
      <c r="K49" s="43"/>
      <c r="L49" s="43"/>
      <c r="M49" s="43"/>
      <c r="N49" s="43"/>
      <c r="O49" s="43"/>
      <c r="P49" s="2"/>
      <c r="Q49" s="43"/>
    </row>
    <row r="50" spans="1:17" x14ac:dyDescent="0.25">
      <c r="A50" s="43"/>
      <c r="B50" s="43"/>
      <c r="C50" s="43"/>
      <c r="D50" s="43"/>
      <c r="E50" s="43"/>
      <c r="F50" s="2"/>
      <c r="G50" s="43"/>
      <c r="H50" s="43"/>
      <c r="I50" s="2"/>
      <c r="J50" s="43"/>
      <c r="K50" s="43"/>
      <c r="L50" s="43"/>
      <c r="M50" s="43"/>
      <c r="N50" s="43"/>
      <c r="O50" s="43"/>
      <c r="P50" s="2"/>
      <c r="Q50" s="43"/>
    </row>
    <row r="51" spans="1:17" x14ac:dyDescent="0.25">
      <c r="A51" s="43"/>
      <c r="B51" s="43"/>
      <c r="C51" s="43"/>
      <c r="D51" s="43"/>
      <c r="E51" s="43"/>
      <c r="F51" s="2"/>
      <c r="G51" s="43"/>
      <c r="H51" s="43"/>
      <c r="I51" s="2"/>
      <c r="J51" s="43"/>
      <c r="K51" s="43"/>
      <c r="L51" s="43"/>
      <c r="M51" s="43"/>
      <c r="N51" s="43"/>
      <c r="O51" s="43"/>
      <c r="P51" s="2"/>
      <c r="Q51" s="43"/>
    </row>
    <row r="52" spans="1:17" x14ac:dyDescent="0.25">
      <c r="A52" s="43"/>
      <c r="B52" s="43"/>
      <c r="C52" s="43"/>
      <c r="D52" s="43"/>
      <c r="E52" s="43"/>
      <c r="F52" s="2"/>
      <c r="G52" s="43"/>
      <c r="H52" s="43"/>
      <c r="I52" s="2"/>
      <c r="J52" s="43"/>
      <c r="K52" s="43"/>
      <c r="L52" s="43"/>
      <c r="M52" s="43"/>
      <c r="N52" s="43"/>
      <c r="O52" s="43"/>
      <c r="P52" s="2"/>
      <c r="Q52" s="43"/>
    </row>
    <row r="53" spans="1:17" x14ac:dyDescent="0.25">
      <c r="A53" s="43"/>
      <c r="B53" s="43"/>
      <c r="C53" s="43"/>
      <c r="D53" s="43"/>
      <c r="E53" s="43"/>
      <c r="F53" s="2"/>
      <c r="G53" s="43"/>
      <c r="H53" s="43"/>
      <c r="I53" s="2"/>
      <c r="J53" s="43"/>
      <c r="K53" s="43"/>
      <c r="L53" s="43"/>
      <c r="M53" s="43"/>
      <c r="N53" s="43"/>
      <c r="O53" s="43"/>
      <c r="P53" s="2"/>
      <c r="Q53" s="43"/>
    </row>
    <row r="54" spans="1:17" x14ac:dyDescent="0.25">
      <c r="A54" s="43"/>
      <c r="B54" s="43"/>
      <c r="C54" s="43"/>
      <c r="D54" s="43"/>
      <c r="E54" s="43"/>
      <c r="F54" s="2"/>
      <c r="G54" s="43"/>
      <c r="H54" s="43"/>
      <c r="I54" s="2"/>
      <c r="J54" s="43"/>
      <c r="K54" s="43"/>
      <c r="L54" s="43"/>
      <c r="M54" s="43"/>
      <c r="N54" s="43"/>
      <c r="O54" s="43"/>
      <c r="P54" s="2"/>
      <c r="Q54" s="43"/>
    </row>
    <row r="55" spans="1:17" x14ac:dyDescent="0.25">
      <c r="A55" s="43"/>
      <c r="B55" s="43"/>
      <c r="C55" s="43"/>
      <c r="D55" s="43"/>
      <c r="E55" s="43"/>
      <c r="F55" s="2"/>
      <c r="G55" s="43"/>
      <c r="H55" s="43"/>
      <c r="I55" s="2"/>
      <c r="J55" s="43"/>
      <c r="K55" s="43"/>
      <c r="L55" s="43"/>
      <c r="M55" s="43"/>
      <c r="N55" s="43"/>
      <c r="O55" s="43"/>
      <c r="P55" s="2"/>
      <c r="Q55" s="43"/>
    </row>
    <row r="56" spans="1:17" x14ac:dyDescent="0.25">
      <c r="A56" s="43"/>
      <c r="B56" s="43"/>
      <c r="C56" s="43"/>
      <c r="D56" s="43"/>
      <c r="E56" s="43"/>
      <c r="F56" s="2"/>
      <c r="G56" s="43"/>
      <c r="H56" s="43"/>
      <c r="I56" s="2"/>
      <c r="J56" s="43"/>
      <c r="K56" s="43"/>
      <c r="L56" s="43"/>
      <c r="M56" s="43"/>
      <c r="N56" s="43"/>
      <c r="O56" s="43"/>
      <c r="P56" s="2"/>
      <c r="Q56" s="43"/>
    </row>
    <row r="57" spans="1:17" x14ac:dyDescent="0.25">
      <c r="A57" s="43"/>
      <c r="B57" s="43"/>
      <c r="C57" s="43"/>
      <c r="D57" s="43"/>
      <c r="E57" s="43"/>
      <c r="F57" s="2"/>
      <c r="G57" s="43"/>
      <c r="H57" s="43"/>
      <c r="I57" s="2"/>
      <c r="J57" s="43"/>
      <c r="K57" s="43"/>
      <c r="L57" s="43"/>
      <c r="M57" s="43"/>
      <c r="N57" s="43"/>
      <c r="O57" s="43"/>
      <c r="P57" s="2"/>
      <c r="Q57" s="43"/>
    </row>
  </sheetData>
  <mergeCells count="24">
    <mergeCell ref="H6:H7"/>
    <mergeCell ref="A1:R1"/>
    <mergeCell ref="A2:R2"/>
    <mergeCell ref="A4:A7"/>
    <mergeCell ref="B4:R4"/>
    <mergeCell ref="B5:B7"/>
    <mergeCell ref="C5:E5"/>
    <mergeCell ref="F5:H5"/>
    <mergeCell ref="I5:P5"/>
    <mergeCell ref="Q5:Q7"/>
    <mergeCell ref="R5:R7"/>
    <mergeCell ref="C6:C7"/>
    <mergeCell ref="D6:D7"/>
    <mergeCell ref="E6:E7"/>
    <mergeCell ref="F6:F7"/>
    <mergeCell ref="G6:G7"/>
    <mergeCell ref="O6:O7"/>
    <mergeCell ref="P6:P7"/>
    <mergeCell ref="I6:I7"/>
    <mergeCell ref="J6:J7"/>
    <mergeCell ref="K6:K7"/>
    <mergeCell ref="L6:L7"/>
    <mergeCell ref="M6:M7"/>
    <mergeCell ref="N6:N7"/>
  </mergeCells>
  <printOptions horizontalCentered="1"/>
  <pageMargins left="0.70866141732283472" right="0.70866141732283472" top="0.98425196850393704" bottom="0.98425196850393704" header="0.31496062992125984" footer="0.31496062992125984"/>
  <pageSetup scale="52" orientation="portrait" r:id="rId1"/>
  <ignoredErrors>
    <ignoredError sqref="F9 I9" formula="1"/>
    <ignoredError sqref="B14:B16 B21 B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2025-10-27T13:32:02Z</cp:lastPrinted>
  <dcterms:created xsi:type="dcterms:W3CDTF">2025-08-07T19:42:45Z</dcterms:created>
  <dcterms:modified xsi:type="dcterms:W3CDTF">2025-10-30T18:05:31Z</dcterms:modified>
</cp:coreProperties>
</file>